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8\1er. TRIM18\INFORMACION PRESUPUESTARIA\"/>
    </mc:Choice>
  </mc:AlternateContent>
  <bookViews>
    <workbookView xWindow="0" yWindow="0" windowWidth="20490" windowHeight="7050"/>
  </bookViews>
  <sheets>
    <sheet name="CO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J50" i="1"/>
  <c r="H50" i="1"/>
  <c r="F50" i="1"/>
  <c r="E50" i="1"/>
  <c r="D50" i="1"/>
  <c r="K45" i="1"/>
  <c r="F44" i="1"/>
  <c r="K44" i="1" s="1"/>
  <c r="E44" i="1"/>
  <c r="D44" i="1"/>
  <c r="F43" i="1"/>
  <c r="K43" i="1" s="1"/>
  <c r="J42" i="1"/>
  <c r="I42" i="1"/>
  <c r="H42" i="1"/>
  <c r="G42" i="1"/>
  <c r="E42" i="1"/>
  <c r="D42" i="1"/>
  <c r="F42" i="1" s="1"/>
  <c r="K42" i="1" s="1"/>
  <c r="F41" i="1"/>
  <c r="K41" i="1" s="1"/>
  <c r="F40" i="1"/>
  <c r="K40" i="1" s="1"/>
  <c r="F39" i="1"/>
  <c r="K39" i="1" s="1"/>
  <c r="F38" i="1"/>
  <c r="K38" i="1" s="1"/>
  <c r="F37" i="1"/>
  <c r="K37" i="1" s="1"/>
  <c r="K36" i="1" s="1"/>
  <c r="J36" i="1"/>
  <c r="I36" i="1"/>
  <c r="H36" i="1"/>
  <c r="G36" i="1"/>
  <c r="F36" i="1"/>
  <c r="E36" i="1"/>
  <c r="D36" i="1"/>
  <c r="F35" i="1"/>
  <c r="K35" i="1" s="1"/>
  <c r="J34" i="1"/>
  <c r="I34" i="1"/>
  <c r="H34" i="1"/>
  <c r="G34" i="1"/>
  <c r="E34" i="1"/>
  <c r="D34" i="1"/>
  <c r="F34" i="1" s="1"/>
  <c r="K34" i="1" s="1"/>
  <c r="F33" i="1"/>
  <c r="K33" i="1" s="1"/>
  <c r="F32" i="1"/>
  <c r="K32" i="1" s="1"/>
  <c r="F31" i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J24" i="1"/>
  <c r="I24" i="1"/>
  <c r="H24" i="1"/>
  <c r="G24" i="1"/>
  <c r="F24" i="1"/>
  <c r="K24" i="1" s="1"/>
  <c r="E24" i="1"/>
  <c r="D24" i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J16" i="1"/>
  <c r="I16" i="1"/>
  <c r="H16" i="1"/>
  <c r="G16" i="1"/>
  <c r="E16" i="1"/>
  <c r="D16" i="1"/>
  <c r="F16" i="1" s="1"/>
  <c r="K16" i="1" s="1"/>
  <c r="F15" i="1"/>
  <c r="K15" i="1" s="1"/>
  <c r="F14" i="1"/>
  <c r="K14" i="1" s="1"/>
  <c r="F13" i="1"/>
  <c r="K13" i="1" s="1"/>
  <c r="F12" i="1"/>
  <c r="K12" i="1" s="1"/>
  <c r="F11" i="1"/>
  <c r="K11" i="1" s="1"/>
  <c r="K10" i="1" s="1"/>
  <c r="K46" i="1" s="1"/>
  <c r="J10" i="1"/>
  <c r="J46" i="1" s="1"/>
  <c r="I10" i="1"/>
  <c r="I46" i="1" s="1"/>
  <c r="H10" i="1"/>
  <c r="H46" i="1" s="1"/>
  <c r="G10" i="1"/>
  <c r="G46" i="1" s="1"/>
  <c r="F10" i="1"/>
  <c r="F46" i="1" s="1"/>
  <c r="E10" i="1"/>
  <c r="E46" i="1" s="1"/>
  <c r="D10" i="1"/>
  <c r="D46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<sst xmlns="http://schemas.openxmlformats.org/spreadsheetml/2006/main" count="55" uniqueCount="55">
  <si>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</si>
  <si>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POR OBJETO DEL GASTO (CAPÍTULO Y CONCEPTO)</t>
  </si>
  <si>
    <t>Del 1 de Enero al 31 de Marzo de 2018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</si>
  <si>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</si>
  <si>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</si>
  <si>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</si>
  <si>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</si>
  <si>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</si>
  <si>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</si>
  <si>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</si>
  <si>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</si>
  <si>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</si>
  <si>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</si>
  <si>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</si>
  <si>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</si>
  <si>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</si>
  <si>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</si>
  <si>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</si>
  <si>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</si>
  <si>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</si>
  <si>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</si>
  <si>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</si>
  <si>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</si>
  <si>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</si>
  <si>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</t>
  </si>
  <si>
    <t>ALIMENTOS Y UTENSILIOS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</si>
  <si>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</si>
  <si>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</si>
  <si>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</si>
  <si>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</si>
  <si>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</si>
  <si>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</si>
  <si>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</si>
  <si>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</si>
  <si>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</si>
  <si>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</si>
  <si>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</si>
  <si>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</si>
  <si>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</si>
  <si>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</si>
  <si>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</si>
  <si>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</si>
  <si>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</si>
  <si>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</si>
  <si>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</si>
  <si>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</si>
  <si>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</si>
  <si>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</si>
  <si>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</si>
  <si>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Inversión Pública</t>
  </si>
  <si>
    <t>OBRA PÚBLICA EN BIENES PROPIOS</t>
  </si>
  <si>
    <t>Inversiones Financieras y Otras Provisiones</t>
  </si>
  <si>
    <t>PROVISIONES PARA CONTINGENCIAS Y OTRAS EROGACIONES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</si>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</sst>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0" borderId="0" xfId="0" applyFont="1" applyBorder="1"/>
    <xf numFmtId="4" fontId="2" fillId="0" borderId="5" xfId="0" applyNumberFormat="1" applyFont="1" applyBorder="1"/>
    <xf numFmtId="4" fontId="2" fillId="0" borderId="0" xfId="0" applyNumberFormat="1" applyFont="1"/>
    <xf numFmtId="0" fontId="6" fillId="2" borderId="3" xfId="0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right" vertical="center" wrapText="1"/>
    </xf>
    <xf numFmtId="0" fontId="5" fillId="0" borderId="0" xfId="0" applyFont="1"/>
    <xf numFmtId="4" fontId="5" fillId="0" borderId="5" xfId="0" applyNumberFormat="1" applyFont="1" applyBorder="1"/>
    <xf numFmtId="43" fontId="2" fillId="0" borderId="5" xfId="1" applyFont="1" applyBorder="1"/>
    <xf numFmtId="0" fontId="2" fillId="0" borderId="5" xfId="0" applyFont="1" applyBorder="1"/>
    <xf numFmtId="0" fontId="5" fillId="0" borderId="3" xfId="0" applyFont="1" applyBorder="1"/>
    <xf numFmtId="0" fontId="6" fillId="2" borderId="0" xfId="0" applyFont="1" applyFill="1" applyBorder="1" applyAlignment="1">
      <alignment vertical="center" wrapText="1"/>
    </xf>
    <xf numFmtId="4" fontId="2" fillId="0" borderId="6" xfId="0" applyNumberFormat="1" applyFont="1" applyBorder="1"/>
    <xf numFmtId="0" fontId="5" fillId="2" borderId="0" xfId="0" applyFont="1" applyFill="1"/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43" fontId="5" fillId="0" borderId="2" xfId="1" applyFont="1" applyFill="1" applyBorder="1" applyAlignment="1">
      <alignment vertical="center" wrapText="1"/>
    </xf>
    <xf numFmtId="43" fontId="5" fillId="2" borderId="2" xfId="1" applyFont="1" applyFill="1" applyBorder="1" applyAlignment="1">
      <alignment vertical="center" wrapText="1"/>
    </xf>
    <xf numFmtId="0" fontId="7" fillId="2" borderId="0" xfId="0" applyFont="1" applyFill="1"/>
    <xf numFmtId="0" fontId="8" fillId="0" borderId="0" xfId="0" applyFont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2028825</xdr:colOff>
      <xdr:row>49</xdr:row>
      <xdr:rowOff>1887</xdr:rowOff>
    </xdr:from>
    <xdr:to>
      <xdr:col>3</xdr:col>
      <xdr:colOff>581180</xdr:colOff>
      <xdr:row>54</xdr:row>
      <xdr:rowOff>1886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495550" y="8050512"/>
          <a:ext cx="237188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8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914395</xdr:colOff>
      <xdr:row>48</xdr:row>
      <xdr:rowOff>133350</xdr:rowOff>
    </xdr:from>
    <xdr:to>
      <xdr:col>8</xdr:col>
      <xdr:colOff>581115</xdr:colOff>
      <xdr:row>53</xdr:row>
      <xdr:rowOff>133349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7077070" y="8020050"/>
          <a:ext cx="277187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8/1er.%20TRIM18/INFORMACION%20CONTABLE/E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Gto Federalizado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L54"/>
  <sheetViews>
    <sheetView showGridLines="0" tabSelected="1" zoomScale="85" zoomScaleNormal="85" workbookViewId="0">
      <selection activeCell="I60" sqref="I60"/>
    </sheetView>
  </sheetViews>
  <sheetFormatPr baseColWidth="10" defaultRowHeight="12.75" x14ac:dyDescent="0.2"/>
  <cols>
    <col min="1" max="1" width="2.42578125" style="1" customWidth="1"/>
    <col min="2" max="2" width="4.5703125" style="3" customWidth="1"/>
    <col min="3" max="3" width="57.28515625" style="3" customWidth="1"/>
    <col min="4" max="4" width="14" style="3" bestFit="1" customWidth="1"/>
    <col min="5" max="5" width="14.140625" style="3" customWidth="1"/>
    <col min="6" max="6" width="16.85546875" style="3" customWidth="1"/>
    <col min="7" max="7" width="15.140625" style="3" customWidth="1"/>
    <col min="8" max="9" width="14.5703125" style="3" customWidth="1"/>
    <col min="10" max="10" width="16.140625" style="3" customWidth="1"/>
    <col min="11" max="11" width="14.140625" style="3" customWidth="1"/>
    <col min="12" max="12" width="9.5703125" style="1" customWidth="1"/>
    <col min="13" max="16384" width="11.42578125" style="3"/>
  </cols>
  <sheetData>
    <row r="1" spans="2:11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4.2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4.2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6.75" customHeight="1" x14ac:dyDescent="0.2"/>
    <row r="5" spans="2:11" s="1" customFormat="1" ht="18" customHeight="1" x14ac:dyDescent="0.2">
      <c r="C5" s="4" t="s">
        <v>3</v>
      </c>
      <c r="D5" s="5" t="s">
        <v>4</v>
      </c>
      <c r="E5" s="5"/>
      <c r="F5" s="5"/>
      <c r="G5" s="5"/>
      <c r="H5" s="6"/>
      <c r="I5" s="6"/>
      <c r="J5" s="6"/>
    </row>
    <row r="6" spans="2:11" s="1" customFormat="1" ht="6.75" customHeight="1" x14ac:dyDescent="0.2"/>
    <row r="7" spans="2:11" x14ac:dyDescent="0.2">
      <c r="B7" s="7" t="s">
        <v>5</v>
      </c>
      <c r="C7" s="7"/>
      <c r="D7" s="8" t="s">
        <v>6</v>
      </c>
      <c r="E7" s="8"/>
      <c r="F7" s="8"/>
      <c r="G7" s="8"/>
      <c r="H7" s="8"/>
      <c r="I7" s="8"/>
      <c r="J7" s="8"/>
      <c r="K7" s="8" t="s">
        <v>7</v>
      </c>
    </row>
    <row r="8" spans="2:11" ht="25.5" x14ac:dyDescent="0.2">
      <c r="B8" s="7"/>
      <c r="C8" s="7"/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8"/>
    </row>
    <row r="9" spans="2:11" ht="11.25" customHeight="1" x14ac:dyDescent="0.2">
      <c r="B9" s="7"/>
      <c r="C9" s="7"/>
      <c r="D9" s="9">
        <v>1</v>
      </c>
      <c r="E9" s="9">
        <v>2</v>
      </c>
      <c r="F9" s="9" t="s">
        <v>15</v>
      </c>
      <c r="G9" s="9">
        <v>4</v>
      </c>
      <c r="H9" s="9">
        <v>5</v>
      </c>
      <c r="I9" s="9">
        <v>6</v>
      </c>
      <c r="J9" s="9">
        <v>7</v>
      </c>
      <c r="K9" s="9" t="s">
        <v>16</v>
      </c>
    </row>
    <row r="10" spans="2:11" x14ac:dyDescent="0.2">
      <c r="B10" s="10" t="s">
        <v>17</v>
      </c>
      <c r="C10" s="11"/>
      <c r="D10" s="12">
        <f>SUM(D11:D14)</f>
        <v>10919148.559999999</v>
      </c>
      <c r="E10" s="12">
        <f t="shared" ref="E10:K10" si="0">SUM(E11:E15)</f>
        <v>15508057.829999998</v>
      </c>
      <c r="F10" s="12">
        <f t="shared" si="0"/>
        <v>26427206.390000004</v>
      </c>
      <c r="G10" s="12">
        <f t="shared" si="0"/>
        <v>6973278.2700000005</v>
      </c>
      <c r="H10" s="12">
        <f t="shared" si="0"/>
        <v>6973278.2700000005</v>
      </c>
      <c r="I10" s="12">
        <f t="shared" si="0"/>
        <v>6973278.2700000005</v>
      </c>
      <c r="J10" s="12">
        <f t="shared" si="0"/>
        <v>6973278.2700000005</v>
      </c>
      <c r="K10" s="12">
        <f t="shared" si="0"/>
        <v>19453928.120000001</v>
      </c>
    </row>
    <row r="11" spans="2:11" x14ac:dyDescent="0.2">
      <c r="B11" s="13"/>
      <c r="C11" s="14" t="s">
        <v>18</v>
      </c>
      <c r="D11" s="15">
        <v>7533039.4299999997</v>
      </c>
      <c r="E11" s="16">
        <v>9935972.7899999991</v>
      </c>
      <c r="F11" s="15">
        <f>+D11+E11</f>
        <v>17469012.219999999</v>
      </c>
      <c r="G11" s="15">
        <v>5041459.82</v>
      </c>
      <c r="H11" s="15">
        <v>5041459.82</v>
      </c>
      <c r="I11" s="15">
        <v>5041459.82</v>
      </c>
      <c r="J11" s="15">
        <v>5041459.82</v>
      </c>
      <c r="K11" s="15">
        <f>F11-H11</f>
        <v>12427552.399999999</v>
      </c>
    </row>
    <row r="12" spans="2:11" x14ac:dyDescent="0.2">
      <c r="B12" s="13"/>
      <c r="C12" s="14" t="s">
        <v>19</v>
      </c>
      <c r="D12" s="15">
        <v>1330167.1100000001</v>
      </c>
      <c r="E12" s="16">
        <v>1880470.38</v>
      </c>
      <c r="F12" s="15">
        <f>+D12+E12</f>
        <v>3210637.49</v>
      </c>
      <c r="G12" s="15">
        <v>679384.78</v>
      </c>
      <c r="H12" s="15">
        <v>679384.78</v>
      </c>
      <c r="I12" s="15">
        <v>679384.78</v>
      </c>
      <c r="J12" s="15">
        <v>679384.78</v>
      </c>
      <c r="K12" s="15">
        <f>F12-H12</f>
        <v>2531252.71</v>
      </c>
    </row>
    <row r="13" spans="2:11" x14ac:dyDescent="0.2">
      <c r="B13" s="13"/>
      <c r="C13" s="14" t="s">
        <v>20</v>
      </c>
      <c r="D13" s="15">
        <v>1578094.54</v>
      </c>
      <c r="E13" s="16">
        <v>2185948.7000000002</v>
      </c>
      <c r="F13" s="15">
        <f>+D13+E13</f>
        <v>3764043.24</v>
      </c>
      <c r="G13" s="15">
        <v>873721.57</v>
      </c>
      <c r="H13" s="15">
        <v>873721.57</v>
      </c>
      <c r="I13" s="15">
        <v>873721.57</v>
      </c>
      <c r="J13" s="15">
        <v>873721.57</v>
      </c>
      <c r="K13" s="15">
        <f>F13-H13</f>
        <v>2890321.6700000004</v>
      </c>
    </row>
    <row r="14" spans="2:11" x14ac:dyDescent="0.2">
      <c r="B14" s="17"/>
      <c r="C14" s="14" t="s">
        <v>21</v>
      </c>
      <c r="D14" s="15">
        <v>477847.48</v>
      </c>
      <c r="E14" s="16">
        <v>905665.96</v>
      </c>
      <c r="F14" s="15">
        <f>+D14+E14</f>
        <v>1383513.44</v>
      </c>
      <c r="G14" s="15">
        <v>378712.1</v>
      </c>
      <c r="H14" s="15">
        <v>378712.1</v>
      </c>
      <c r="I14" s="15">
        <v>378712.1</v>
      </c>
      <c r="J14" s="15">
        <v>378712.1</v>
      </c>
      <c r="K14" s="15">
        <f>F14-H14</f>
        <v>1004801.34</v>
      </c>
    </row>
    <row r="15" spans="2:11" x14ac:dyDescent="0.2">
      <c r="B15" s="17"/>
      <c r="C15" s="14" t="s">
        <v>22</v>
      </c>
      <c r="D15" s="15">
        <v>0</v>
      </c>
      <c r="E15" s="16">
        <v>600000</v>
      </c>
      <c r="F15" s="15">
        <f>+D15+E15</f>
        <v>600000</v>
      </c>
      <c r="G15" s="15">
        <v>0</v>
      </c>
      <c r="H15" s="15">
        <v>0</v>
      </c>
      <c r="I15" s="15">
        <v>0</v>
      </c>
      <c r="J15" s="15">
        <v>0</v>
      </c>
      <c r="K15" s="15">
        <f>F15-H15</f>
        <v>600000</v>
      </c>
    </row>
    <row r="16" spans="2:11" x14ac:dyDescent="0.2">
      <c r="B16" s="10" t="s">
        <v>23</v>
      </c>
      <c r="C16" s="11"/>
      <c r="D16" s="18">
        <f>SUM(D17:D23)</f>
        <v>714397.99</v>
      </c>
      <c r="E16" s="18">
        <f>SUM(E17:E23)</f>
        <v>720488.95000000007</v>
      </c>
      <c r="F16" s="18">
        <f t="shared" ref="F16:F43" si="1">+D16+E16</f>
        <v>1434886.94</v>
      </c>
      <c r="G16" s="18">
        <f>SUM(G17:G23)</f>
        <v>509942.37999999995</v>
      </c>
      <c r="H16" s="18">
        <f>SUM(H17:H23)</f>
        <v>137910.29</v>
      </c>
      <c r="I16" s="18">
        <f>SUM(I17:I23)</f>
        <v>137910.29</v>
      </c>
      <c r="J16" s="18">
        <f>SUM(J17:J23)</f>
        <v>137910.29</v>
      </c>
      <c r="K16" s="18">
        <f>+F16-H16</f>
        <v>1296976.6499999999</v>
      </c>
    </row>
    <row r="17" spans="2:11" x14ac:dyDescent="0.2">
      <c r="B17" s="13"/>
      <c r="C17" s="14" t="s">
        <v>24</v>
      </c>
      <c r="D17" s="15">
        <v>233690.99</v>
      </c>
      <c r="E17" s="16">
        <v>345389.99</v>
      </c>
      <c r="F17" s="15">
        <f t="shared" si="1"/>
        <v>579080.98</v>
      </c>
      <c r="G17" s="15">
        <v>210955.99</v>
      </c>
      <c r="H17" s="15">
        <v>5389.6</v>
      </c>
      <c r="I17" s="15">
        <v>5389.6</v>
      </c>
      <c r="J17" s="15">
        <v>5389.6</v>
      </c>
      <c r="K17" s="15">
        <f t="shared" ref="K17:K23" si="2">F17-H17</f>
        <v>573691.38</v>
      </c>
    </row>
    <row r="18" spans="2:11" x14ac:dyDescent="0.2">
      <c r="B18" s="13"/>
      <c r="C18" s="14" t="s">
        <v>25</v>
      </c>
      <c r="D18" s="15">
        <v>32276.49</v>
      </c>
      <c r="E18" s="16">
        <v>12323.81</v>
      </c>
      <c r="F18" s="15">
        <f t="shared" si="1"/>
        <v>44600.3</v>
      </c>
      <c r="G18" s="15">
        <v>18254.3</v>
      </c>
      <c r="H18" s="15">
        <v>10798.5</v>
      </c>
      <c r="I18" s="15">
        <v>10798.5</v>
      </c>
      <c r="J18" s="15">
        <v>10798.5</v>
      </c>
      <c r="K18" s="15">
        <f t="shared" si="2"/>
        <v>33801.800000000003</v>
      </c>
    </row>
    <row r="19" spans="2:11" x14ac:dyDescent="0.2">
      <c r="B19" s="13"/>
      <c r="C19" s="14" t="s">
        <v>26</v>
      </c>
      <c r="D19" s="15">
        <v>169627.51</v>
      </c>
      <c r="E19" s="16">
        <v>238350</v>
      </c>
      <c r="F19" s="15">
        <f t="shared" si="1"/>
        <v>407977.51</v>
      </c>
      <c r="G19" s="15">
        <v>86584.25</v>
      </c>
      <c r="H19" s="15">
        <v>68211.58</v>
      </c>
      <c r="I19" s="15">
        <v>68211.58</v>
      </c>
      <c r="J19" s="15">
        <v>68211.58</v>
      </c>
      <c r="K19" s="15">
        <f t="shared" si="2"/>
        <v>339765.93</v>
      </c>
    </row>
    <row r="20" spans="2:11" x14ac:dyDescent="0.2">
      <c r="B20" s="17"/>
      <c r="C20" s="14" t="s">
        <v>27</v>
      </c>
      <c r="D20" s="15">
        <v>91803</v>
      </c>
      <c r="E20" s="16">
        <v>1000</v>
      </c>
      <c r="F20" s="15">
        <f t="shared" si="1"/>
        <v>92803</v>
      </c>
      <c r="G20" s="15">
        <v>91803</v>
      </c>
      <c r="H20" s="15">
        <v>1863.5</v>
      </c>
      <c r="I20" s="15">
        <v>1863.5</v>
      </c>
      <c r="J20" s="15">
        <v>1863.5</v>
      </c>
      <c r="K20" s="15">
        <f t="shared" si="2"/>
        <v>90939.5</v>
      </c>
    </row>
    <row r="21" spans="2:11" x14ac:dyDescent="0.2">
      <c r="B21" s="17"/>
      <c r="C21" s="14" t="s">
        <v>28</v>
      </c>
      <c r="D21" s="15">
        <v>93000</v>
      </c>
      <c r="E21" s="16">
        <v>45000</v>
      </c>
      <c r="F21" s="15">
        <f t="shared" si="1"/>
        <v>138000</v>
      </c>
      <c r="G21" s="15">
        <v>56497.53</v>
      </c>
      <c r="H21" s="15">
        <v>45995.03</v>
      </c>
      <c r="I21" s="15">
        <v>45995.03</v>
      </c>
      <c r="J21" s="15">
        <v>45995.03</v>
      </c>
      <c r="K21" s="15">
        <f t="shared" si="2"/>
        <v>92004.97</v>
      </c>
    </row>
    <row r="22" spans="2:11" x14ac:dyDescent="0.2">
      <c r="B22" s="17"/>
      <c r="C22" s="14" t="s">
        <v>29</v>
      </c>
      <c r="D22" s="15">
        <v>50000</v>
      </c>
      <c r="E22" s="16">
        <v>57405.64</v>
      </c>
      <c r="F22" s="15">
        <f t="shared" si="1"/>
        <v>107405.64</v>
      </c>
      <c r="G22" s="15">
        <v>24000</v>
      </c>
      <c r="H22" s="15">
        <v>0</v>
      </c>
      <c r="I22" s="15">
        <v>0</v>
      </c>
      <c r="J22" s="15">
        <v>0</v>
      </c>
      <c r="K22" s="15">
        <f t="shared" si="2"/>
        <v>107405.64</v>
      </c>
    </row>
    <row r="23" spans="2:11" x14ac:dyDescent="0.2">
      <c r="B23" s="17"/>
      <c r="C23" s="14" t="s">
        <v>30</v>
      </c>
      <c r="D23" s="15">
        <v>44000</v>
      </c>
      <c r="E23" s="16">
        <v>21019.51</v>
      </c>
      <c r="F23" s="15">
        <f t="shared" si="1"/>
        <v>65019.509999999995</v>
      </c>
      <c r="G23" s="15">
        <v>21847.31</v>
      </c>
      <c r="H23" s="15">
        <v>5652.08</v>
      </c>
      <c r="I23" s="15">
        <v>5652.08</v>
      </c>
      <c r="J23" s="15">
        <v>5652.08</v>
      </c>
      <c r="K23" s="15">
        <f t="shared" si="2"/>
        <v>59367.429999999993</v>
      </c>
    </row>
    <row r="24" spans="2:11" x14ac:dyDescent="0.2">
      <c r="B24" s="10" t="s">
        <v>31</v>
      </c>
      <c r="C24" s="11"/>
      <c r="D24" s="18">
        <f>SUM(D25:D33)</f>
        <v>3831482.9699999997</v>
      </c>
      <c r="E24" s="18">
        <f>SUM(E25:E33)</f>
        <v>2003447.44</v>
      </c>
      <c r="F24" s="18">
        <f t="shared" si="1"/>
        <v>5834930.4100000001</v>
      </c>
      <c r="G24" s="18">
        <f>SUM(G25:G33)</f>
        <v>1228212.6400000001</v>
      </c>
      <c r="H24" s="18">
        <f>SUM(H25:H33)</f>
        <v>410666.41</v>
      </c>
      <c r="I24" s="18">
        <f>SUM(I25:I33)</f>
        <v>410666.41</v>
      </c>
      <c r="J24" s="18">
        <f>SUM(J25:J33)</f>
        <v>361589.41</v>
      </c>
      <c r="K24" s="18">
        <f>+F24-H24</f>
        <v>5424264</v>
      </c>
    </row>
    <row r="25" spans="2:11" x14ac:dyDescent="0.2">
      <c r="B25" s="17"/>
      <c r="C25" s="3" t="s">
        <v>32</v>
      </c>
      <c r="D25" s="15">
        <v>479099.98</v>
      </c>
      <c r="E25" s="16">
        <v>241023.44</v>
      </c>
      <c r="F25" s="15">
        <f t="shared" si="1"/>
        <v>720123.41999999993</v>
      </c>
      <c r="G25" s="15">
        <v>205482.15</v>
      </c>
      <c r="H25" s="15">
        <v>124665.63</v>
      </c>
      <c r="I25" s="15">
        <v>124665.63</v>
      </c>
      <c r="J25" s="15">
        <v>124665.63</v>
      </c>
      <c r="K25" s="15">
        <f t="shared" ref="K25:K35" si="3">F25-H25</f>
        <v>595457.78999999992</v>
      </c>
    </row>
    <row r="26" spans="2:11" x14ac:dyDescent="0.2">
      <c r="B26" s="17"/>
      <c r="C26" s="3" t="s">
        <v>33</v>
      </c>
      <c r="D26" s="15">
        <v>21250</v>
      </c>
      <c r="E26" s="16">
        <v>190218.34</v>
      </c>
      <c r="F26" s="15">
        <f t="shared" si="1"/>
        <v>211468.34</v>
      </c>
      <c r="G26" s="15">
        <v>34976.400000000001</v>
      </c>
      <c r="H26" s="15">
        <v>4976.3999999999996</v>
      </c>
      <c r="I26" s="15">
        <v>4976.3999999999996</v>
      </c>
      <c r="J26" s="15">
        <v>4976.3999999999996</v>
      </c>
      <c r="K26" s="15">
        <f t="shared" si="3"/>
        <v>206491.94</v>
      </c>
    </row>
    <row r="27" spans="2:11" x14ac:dyDescent="0.2">
      <c r="B27" s="17"/>
      <c r="C27" s="3" t="s">
        <v>34</v>
      </c>
      <c r="D27" s="15">
        <v>503289.7</v>
      </c>
      <c r="E27" s="16">
        <v>57130.01</v>
      </c>
      <c r="F27" s="15">
        <f t="shared" si="1"/>
        <v>560419.71</v>
      </c>
      <c r="G27" s="15">
        <v>113938.35</v>
      </c>
      <c r="H27" s="15">
        <v>5187.08</v>
      </c>
      <c r="I27" s="15">
        <v>5187.08</v>
      </c>
      <c r="J27" s="15">
        <v>5187.08</v>
      </c>
      <c r="K27" s="15">
        <f t="shared" si="3"/>
        <v>555232.63</v>
      </c>
    </row>
    <row r="28" spans="2:11" x14ac:dyDescent="0.2">
      <c r="B28" s="17"/>
      <c r="C28" s="3" t="s">
        <v>35</v>
      </c>
      <c r="D28" s="15">
        <v>219232.12</v>
      </c>
      <c r="E28" s="16">
        <v>94140.479999999996</v>
      </c>
      <c r="F28" s="15">
        <f t="shared" si="1"/>
        <v>313372.59999999998</v>
      </c>
      <c r="G28" s="15">
        <v>20501.52</v>
      </c>
      <c r="H28" s="15">
        <v>18955.55</v>
      </c>
      <c r="I28" s="15">
        <v>18955.55</v>
      </c>
      <c r="J28" s="15">
        <v>18955.55</v>
      </c>
      <c r="K28" s="15">
        <f t="shared" si="3"/>
        <v>294417.05</v>
      </c>
    </row>
    <row r="29" spans="2:11" x14ac:dyDescent="0.2">
      <c r="B29" s="17"/>
      <c r="C29" s="3" t="s">
        <v>36</v>
      </c>
      <c r="D29" s="15">
        <v>841304.55</v>
      </c>
      <c r="E29" s="16">
        <v>862403.2</v>
      </c>
      <c r="F29" s="15">
        <f t="shared" si="1"/>
        <v>1703707.75</v>
      </c>
      <c r="G29" s="15">
        <v>331973.87</v>
      </c>
      <c r="H29" s="15">
        <v>4403.8</v>
      </c>
      <c r="I29" s="15">
        <v>4403.8</v>
      </c>
      <c r="J29" s="15">
        <v>4403.8</v>
      </c>
      <c r="K29" s="15">
        <f t="shared" si="3"/>
        <v>1699303.95</v>
      </c>
    </row>
    <row r="30" spans="2:11" x14ac:dyDescent="0.2">
      <c r="B30" s="17"/>
      <c r="C30" s="3" t="s">
        <v>37</v>
      </c>
      <c r="D30" s="15">
        <v>116000</v>
      </c>
      <c r="E30" s="3">
        <v>6000</v>
      </c>
      <c r="F30" s="15">
        <f t="shared" si="1"/>
        <v>122000</v>
      </c>
      <c r="G30" s="15">
        <v>55000</v>
      </c>
      <c r="H30" s="15">
        <v>0</v>
      </c>
      <c r="I30" s="15">
        <v>0</v>
      </c>
      <c r="J30" s="15">
        <v>0</v>
      </c>
      <c r="K30" s="15">
        <f t="shared" si="3"/>
        <v>122000</v>
      </c>
    </row>
    <row r="31" spans="2:11" x14ac:dyDescent="0.2">
      <c r="B31" s="17"/>
      <c r="C31" s="3" t="s">
        <v>38</v>
      </c>
      <c r="D31" s="15">
        <v>373500.73</v>
      </c>
      <c r="E31" s="16">
        <v>287999.99</v>
      </c>
      <c r="F31" s="15">
        <f t="shared" si="1"/>
        <v>661500.72</v>
      </c>
      <c r="G31" s="15">
        <v>195917.51</v>
      </c>
      <c r="H31" s="15">
        <v>41150.720000000001</v>
      </c>
      <c r="I31" s="15">
        <v>41150.720000000001</v>
      </c>
      <c r="J31" s="15">
        <v>41150.720000000001</v>
      </c>
      <c r="K31" s="15">
        <f t="shared" si="3"/>
        <v>620350</v>
      </c>
    </row>
    <row r="32" spans="2:11" x14ac:dyDescent="0.2">
      <c r="B32" s="17"/>
      <c r="C32" s="3" t="s">
        <v>39</v>
      </c>
      <c r="D32" s="15">
        <v>324674.17</v>
      </c>
      <c r="E32" s="16">
        <v>120451.63</v>
      </c>
      <c r="F32" s="15">
        <f t="shared" si="1"/>
        <v>445125.8</v>
      </c>
      <c r="G32" s="15">
        <v>99890.84</v>
      </c>
      <c r="H32" s="15">
        <v>75181.34</v>
      </c>
      <c r="I32" s="15">
        <v>75181.34</v>
      </c>
      <c r="J32" s="15">
        <v>75181.34</v>
      </c>
      <c r="K32" s="15">
        <f t="shared" si="3"/>
        <v>369944.45999999996</v>
      </c>
    </row>
    <row r="33" spans="1:12" x14ac:dyDescent="0.2">
      <c r="B33" s="17"/>
      <c r="C33" s="3" t="s">
        <v>40</v>
      </c>
      <c r="D33" s="15">
        <v>953131.72</v>
      </c>
      <c r="E33" s="16">
        <v>144080.35</v>
      </c>
      <c r="F33" s="15">
        <f t="shared" si="1"/>
        <v>1097212.07</v>
      </c>
      <c r="G33" s="15">
        <v>170532</v>
      </c>
      <c r="H33" s="15">
        <v>136145.89000000001</v>
      </c>
      <c r="I33" s="15">
        <v>136145.89000000001</v>
      </c>
      <c r="J33" s="15">
        <v>87068.89</v>
      </c>
      <c r="K33" s="15">
        <f t="shared" si="3"/>
        <v>961066.18</v>
      </c>
    </row>
    <row r="34" spans="1:12" x14ac:dyDescent="0.2">
      <c r="B34" s="19" t="s">
        <v>41</v>
      </c>
      <c r="D34" s="20">
        <f>D35</f>
        <v>40000</v>
      </c>
      <c r="E34" s="20">
        <f t="shared" ref="E34:J34" si="4">E35</f>
        <v>133139.48000000001</v>
      </c>
      <c r="F34" s="20">
        <f t="shared" si="1"/>
        <v>173139.48</v>
      </c>
      <c r="G34" s="20">
        <f t="shared" si="4"/>
        <v>117139.48</v>
      </c>
      <c r="H34" s="20">
        <f t="shared" si="4"/>
        <v>109139.48</v>
      </c>
      <c r="I34" s="20">
        <f t="shared" si="4"/>
        <v>109139.48</v>
      </c>
      <c r="J34" s="20">
        <f t="shared" si="4"/>
        <v>101350.28</v>
      </c>
      <c r="K34" s="18">
        <f t="shared" ref="K34:K45" si="5">+F34-H34</f>
        <v>64000.000000000015</v>
      </c>
    </row>
    <row r="35" spans="1:12" x14ac:dyDescent="0.2">
      <c r="B35" s="17"/>
      <c r="C35" s="3" t="s">
        <v>42</v>
      </c>
      <c r="D35" s="15">
        <v>40000</v>
      </c>
      <c r="E35" s="16">
        <v>133139.48000000001</v>
      </c>
      <c r="F35" s="15">
        <f t="shared" si="1"/>
        <v>173139.48</v>
      </c>
      <c r="G35" s="15">
        <v>117139.48</v>
      </c>
      <c r="H35" s="15">
        <v>109139.48</v>
      </c>
      <c r="I35" s="15">
        <v>109139.48</v>
      </c>
      <c r="J35" s="15">
        <v>101350.28</v>
      </c>
      <c r="K35" s="15">
        <f t="shared" si="3"/>
        <v>64000.000000000015</v>
      </c>
    </row>
    <row r="36" spans="1:12" x14ac:dyDescent="0.2">
      <c r="B36" s="10" t="s">
        <v>43</v>
      </c>
      <c r="C36" s="11"/>
      <c r="D36" s="18">
        <f>SUM(D37:D41)</f>
        <v>344531.04000000004</v>
      </c>
      <c r="E36" s="18">
        <f>SUM(E37:E41)</f>
        <v>8004700</v>
      </c>
      <c r="F36" s="18">
        <f t="shared" si="1"/>
        <v>8349231.04</v>
      </c>
      <c r="G36" s="18">
        <f>SUM(G37:G41)</f>
        <v>8003600</v>
      </c>
      <c r="H36" s="18">
        <f>SUM(H37:H41)</f>
        <v>1197420</v>
      </c>
      <c r="I36" s="18">
        <f>SUM(I37:I41)</f>
        <v>1197420</v>
      </c>
      <c r="J36" s="18">
        <f>SUM(J37:J41)</f>
        <v>1197420</v>
      </c>
      <c r="K36" s="18">
        <f>SUM(K37:K41)</f>
        <v>7151811.04</v>
      </c>
    </row>
    <row r="37" spans="1:12" x14ac:dyDescent="0.2">
      <c r="B37" s="17"/>
      <c r="C37" s="14" t="s">
        <v>44</v>
      </c>
      <c r="D37" s="15">
        <v>251531.04</v>
      </c>
      <c r="E37" s="16">
        <v>2539688.96</v>
      </c>
      <c r="F37" s="15">
        <f t="shared" si="1"/>
        <v>2791220</v>
      </c>
      <c r="G37" s="15">
        <v>2589600</v>
      </c>
      <c r="H37" s="15">
        <v>0</v>
      </c>
      <c r="I37" s="15">
        <v>0</v>
      </c>
      <c r="J37" s="15">
        <v>0</v>
      </c>
      <c r="K37" s="15">
        <f t="shared" si="5"/>
        <v>2791220</v>
      </c>
    </row>
    <row r="38" spans="1:12" x14ac:dyDescent="0.2">
      <c r="B38" s="17"/>
      <c r="C38" s="14" t="s">
        <v>45</v>
      </c>
      <c r="D38" s="15">
        <v>43000</v>
      </c>
      <c r="E38" s="3">
        <v>313000</v>
      </c>
      <c r="F38" s="15">
        <f t="shared" si="1"/>
        <v>356000</v>
      </c>
      <c r="G38" s="15">
        <v>356000</v>
      </c>
      <c r="H38" s="15">
        <v>0</v>
      </c>
      <c r="I38" s="15">
        <v>0</v>
      </c>
      <c r="J38" s="15">
        <v>0</v>
      </c>
      <c r="K38" s="15">
        <f t="shared" si="5"/>
        <v>356000</v>
      </c>
    </row>
    <row r="39" spans="1:12" x14ac:dyDescent="0.2">
      <c r="B39" s="17"/>
      <c r="C39" s="3" t="s">
        <v>46</v>
      </c>
      <c r="D39" s="15">
        <v>25000</v>
      </c>
      <c r="E39" s="16">
        <v>29000</v>
      </c>
      <c r="F39" s="15">
        <f t="shared" si="1"/>
        <v>54000</v>
      </c>
      <c r="G39" s="15">
        <v>0</v>
      </c>
      <c r="H39" s="15">
        <v>0</v>
      </c>
      <c r="I39" s="15">
        <v>0</v>
      </c>
      <c r="J39" s="15">
        <v>0</v>
      </c>
      <c r="K39" s="15">
        <f t="shared" si="5"/>
        <v>54000</v>
      </c>
    </row>
    <row r="40" spans="1:12" x14ac:dyDescent="0.2">
      <c r="B40" s="17"/>
      <c r="C40" s="3" t="s">
        <v>47</v>
      </c>
      <c r="D40" s="15">
        <v>0</v>
      </c>
      <c r="E40" s="16">
        <v>5050000</v>
      </c>
      <c r="F40" s="15">
        <f t="shared" si="1"/>
        <v>5050000</v>
      </c>
      <c r="G40" s="15">
        <v>5050000</v>
      </c>
      <c r="H40" s="15">
        <v>1197420</v>
      </c>
      <c r="I40" s="15">
        <v>1197420</v>
      </c>
      <c r="J40" s="15">
        <v>1197420</v>
      </c>
      <c r="K40" s="15">
        <f t="shared" si="5"/>
        <v>3852580</v>
      </c>
    </row>
    <row r="41" spans="1:12" x14ac:dyDescent="0.2">
      <c r="B41" s="17"/>
      <c r="C41" s="3" t="s">
        <v>48</v>
      </c>
      <c r="D41" s="21">
        <v>25000</v>
      </c>
      <c r="E41" s="16">
        <v>73011.039999999994</v>
      </c>
      <c r="F41" s="22">
        <f t="shared" si="1"/>
        <v>98011.04</v>
      </c>
      <c r="G41" s="15">
        <v>8000</v>
      </c>
      <c r="H41" s="22">
        <v>0</v>
      </c>
      <c r="I41" s="22">
        <v>0</v>
      </c>
      <c r="J41" s="22">
        <v>0</v>
      </c>
      <c r="K41" s="15">
        <f t="shared" si="5"/>
        <v>98011.04</v>
      </c>
    </row>
    <row r="42" spans="1:12" x14ac:dyDescent="0.2">
      <c r="B42" s="23" t="s">
        <v>49</v>
      </c>
      <c r="C42" s="14"/>
      <c r="D42" s="15">
        <f>D43</f>
        <v>0</v>
      </c>
      <c r="E42" s="20">
        <f>E43</f>
        <v>66020761.020000003</v>
      </c>
      <c r="F42" s="20">
        <f t="shared" si="1"/>
        <v>66020761.020000003</v>
      </c>
      <c r="G42" s="20">
        <f>G43</f>
        <v>3948961.11</v>
      </c>
      <c r="H42" s="20">
        <f>H43</f>
        <v>3948961.11</v>
      </c>
      <c r="I42" s="20">
        <f>I43</f>
        <v>3948961.11</v>
      </c>
      <c r="J42" s="20">
        <f>J43</f>
        <v>3948961.11</v>
      </c>
      <c r="K42" s="20">
        <f t="shared" si="5"/>
        <v>62071799.910000004</v>
      </c>
    </row>
    <row r="43" spans="1:12" x14ac:dyDescent="0.2">
      <c r="B43" s="17"/>
      <c r="C43" s="3" t="s">
        <v>50</v>
      </c>
      <c r="D43" s="15">
        <v>0</v>
      </c>
      <c r="E43" s="16">
        <v>66020761.020000003</v>
      </c>
      <c r="F43" s="15">
        <f t="shared" si="1"/>
        <v>66020761.020000003</v>
      </c>
      <c r="G43" s="15">
        <v>3948961.11</v>
      </c>
      <c r="H43" s="15">
        <v>3948961.11</v>
      </c>
      <c r="I43" s="15">
        <v>3948961.11</v>
      </c>
      <c r="J43" s="15">
        <v>3948961.11</v>
      </c>
      <c r="K43" s="15">
        <f t="shared" si="5"/>
        <v>62071799.910000004</v>
      </c>
    </row>
    <row r="44" spans="1:12" x14ac:dyDescent="0.2">
      <c r="B44" s="23" t="s">
        <v>51</v>
      </c>
      <c r="C44" s="24"/>
      <c r="D44" s="18">
        <f>D45</f>
        <v>731164.86</v>
      </c>
      <c r="E44" s="18">
        <f>E45</f>
        <v>-675019</v>
      </c>
      <c r="F44" s="18">
        <f>D44+E44</f>
        <v>56145.859999999986</v>
      </c>
      <c r="G44" s="18">
        <v>0</v>
      </c>
      <c r="H44" s="18">
        <v>0</v>
      </c>
      <c r="I44" s="18">
        <v>0</v>
      </c>
      <c r="J44" s="18">
        <v>0</v>
      </c>
      <c r="K44" s="18">
        <f t="shared" si="5"/>
        <v>56145.859999999986</v>
      </c>
    </row>
    <row r="45" spans="1:12" x14ac:dyDescent="0.2">
      <c r="B45" s="17"/>
      <c r="C45" s="3" t="s">
        <v>52</v>
      </c>
      <c r="D45" s="25">
        <v>731164.86</v>
      </c>
      <c r="E45" s="25">
        <v>-675019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f t="shared" si="5"/>
        <v>0</v>
      </c>
    </row>
    <row r="46" spans="1:12" s="19" customFormat="1" x14ac:dyDescent="0.2">
      <c r="A46" s="26"/>
      <c r="B46" s="27"/>
      <c r="C46" s="28" t="s">
        <v>53</v>
      </c>
      <c r="D46" s="29">
        <f>D10+D16+D24+D36+D44+D34</f>
        <v>16580725.419999998</v>
      </c>
      <c r="E46" s="30">
        <f>E10+E16+E24+E36+E44+E42+E34</f>
        <v>91715575.720000014</v>
      </c>
      <c r="F46" s="29">
        <f t="shared" ref="F46:K46" si="6">F10+F16+F24+F36+F44+F42+F34</f>
        <v>108296301.14000002</v>
      </c>
      <c r="G46" s="29">
        <f t="shared" si="6"/>
        <v>20781133.880000003</v>
      </c>
      <c r="H46" s="29">
        <f t="shared" si="6"/>
        <v>12777375.560000001</v>
      </c>
      <c r="I46" s="29">
        <f t="shared" si="6"/>
        <v>12777375.560000001</v>
      </c>
      <c r="J46" s="29">
        <f t="shared" si="6"/>
        <v>12720509.359999999</v>
      </c>
      <c r="K46" s="30">
        <f t="shared" si="6"/>
        <v>95518925.579999998</v>
      </c>
      <c r="L46" s="26"/>
    </row>
    <row r="48" spans="1:12" x14ac:dyDescent="0.2">
      <c r="B48" s="31" t="s">
        <v>54</v>
      </c>
      <c r="F48" s="32"/>
      <c r="G48" s="32"/>
      <c r="H48" s="32"/>
      <c r="I48" s="32"/>
      <c r="J48" s="32"/>
      <c r="K48" s="32"/>
    </row>
    <row r="50" spans="2:12" x14ac:dyDescent="0.2">
      <c r="D50" s="32" t="str">
        <f>IF(D47=[1]CAdmon!D37," ","ERROR")</f>
        <v xml:space="preserve"> </v>
      </c>
      <c r="E50" s="32" t="str">
        <f>IF(E47=[1]CAdmon!E37," ","ERROR")</f>
        <v xml:space="preserve"> </v>
      </c>
      <c r="F50" s="32" t="str">
        <f>IF(F47=[1]CAdmon!F37," ","ERROR")</f>
        <v xml:space="preserve"> </v>
      </c>
      <c r="G50" s="32"/>
      <c r="H50" s="32" t="str">
        <f>IF(H47=[1]CAdmon!H37," ","ERROR")</f>
        <v xml:space="preserve"> </v>
      </c>
      <c r="I50" s="32"/>
      <c r="J50" s="32" t="str">
        <f>IF(J47=[1]CAdmon!J37," ","ERROR")</f>
        <v xml:space="preserve"> </v>
      </c>
      <c r="K50" s="32" t="str">
        <f>IF(K47=[1]CAdmon!K37," ","ERROR")</f>
        <v xml:space="preserve"> </v>
      </c>
    </row>
    <row r="51" spans="2:12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33"/>
    </row>
    <row r="52" spans="2:12" x14ac:dyDescent="0.2">
      <c r="B52" s="14"/>
      <c r="C52" s="34"/>
      <c r="D52" s="34"/>
      <c r="E52" s="14"/>
      <c r="F52" s="35"/>
      <c r="G52" s="35"/>
      <c r="H52" s="35"/>
      <c r="I52" s="35"/>
      <c r="J52" s="35"/>
      <c r="K52" s="35"/>
      <c r="L52" s="33"/>
    </row>
    <row r="53" spans="2:12" x14ac:dyDescent="0.2">
      <c r="B53" s="14"/>
      <c r="C53" s="36"/>
      <c r="D53" s="36"/>
      <c r="E53" s="14"/>
      <c r="F53" s="35"/>
      <c r="G53" s="35"/>
      <c r="H53" s="35"/>
      <c r="I53" s="35"/>
      <c r="J53" s="35"/>
      <c r="K53" s="35"/>
      <c r="L53" s="33"/>
    </row>
    <row r="54" spans="2:12" x14ac:dyDescent="0.2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33"/>
    </row>
  </sheetData>
  <mergeCells count="14">
    <mergeCell ref="C53:D53"/>
    <mergeCell ref="F53:K53"/>
    <mergeCell ref="B10:C10"/>
    <mergeCell ref="B16:C16"/>
    <mergeCell ref="B24:C24"/>
    <mergeCell ref="B36:C36"/>
    <mergeCell ref="C52:D52"/>
    <mergeCell ref="F52:K52"/>
    <mergeCell ref="B1:K1"/>
    <mergeCell ref="B2:K2"/>
    <mergeCell ref="B3:K3"/>
    <mergeCell ref="B7:C9"/>
    <mergeCell ref="D7:J7"/>
    <mergeCell ref="K7:K8"/>
  </mergeCells>
  <pageMargins left="0.70866141732283472" right="0.70866141732283472" top="0.43307086614173229" bottom="0.74803149606299213" header="0.31496062992125984" footer="0.31496062992125984"/>
  <pageSetup scale="63" fitToHeight="0" orientation="landscape" r:id="rId1"/>
  <headerFooter>
    <oddFooter>&amp;CPágina 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2018-04-24T19:40:10Z</dcterms:created>
  <dcterms:modified xsi:type="dcterms:W3CDTF">2018-04-24T19:40:20Z</dcterms:modified>
</cp:coreProperties>
</file>